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<sst xmlns="http://schemas.openxmlformats.org/spreadsheetml/2006/main" count="169" uniqueCount="165">
  <si>
    <t>PRESIDENCIA DE LA REPUBLICA</t>
  </si>
  <si>
    <t>AUTORIDAD NACIONAL DE ASUNTOS MARITIMOS</t>
  </si>
  <si>
    <t>ESTADO DE EJECUCION PRESUPUESTARIA</t>
  </si>
  <si>
    <t>(VALORES EXPRESADOS EN RD$)</t>
  </si>
  <si>
    <t>INGRESOS:</t>
  </si>
  <si>
    <t>OBJETOS</t>
  </si>
  <si>
    <t>CTAS.</t>
  </si>
  <si>
    <t>NOMBRES DE LAS CUENTAS</t>
  </si>
  <si>
    <t>VALORES</t>
  </si>
  <si>
    <t>1</t>
  </si>
  <si>
    <t>SERVICIOS PERSONALES</t>
  </si>
  <si>
    <t>111</t>
  </si>
  <si>
    <t>Sueldos Fijos</t>
  </si>
  <si>
    <t>121</t>
  </si>
  <si>
    <t>133</t>
  </si>
  <si>
    <t>137</t>
  </si>
  <si>
    <t>Compensación por servicios de seguridad</t>
  </si>
  <si>
    <t>151</t>
  </si>
  <si>
    <t>Honorarios Profesionales y Tecnicos</t>
  </si>
  <si>
    <t>161</t>
  </si>
  <si>
    <t>181</t>
  </si>
  <si>
    <t>191</t>
  </si>
  <si>
    <t>192</t>
  </si>
  <si>
    <t>Contribuciones al Seguro de Pensiones</t>
  </si>
  <si>
    <t>193</t>
  </si>
  <si>
    <t>2</t>
  </si>
  <si>
    <t>SERVICIOS NO PERSONALES</t>
  </si>
  <si>
    <t>212</t>
  </si>
  <si>
    <t>213</t>
  </si>
  <si>
    <t>Teléfono local</t>
  </si>
  <si>
    <t>231</t>
  </si>
  <si>
    <t>232</t>
  </si>
  <si>
    <t>Impresión y Encuadernación</t>
  </si>
  <si>
    <t>241</t>
  </si>
  <si>
    <t>Viáticos Dentro del País</t>
  </si>
  <si>
    <t>242</t>
  </si>
  <si>
    <t>Viaticos fuera del país</t>
  </si>
  <si>
    <t>251</t>
  </si>
  <si>
    <t>Pasajes</t>
  </si>
  <si>
    <t>254</t>
  </si>
  <si>
    <t>Peaje</t>
  </si>
  <si>
    <t>261</t>
  </si>
  <si>
    <t>264</t>
  </si>
  <si>
    <t>269</t>
  </si>
  <si>
    <t>272</t>
  </si>
  <si>
    <t>281</t>
  </si>
  <si>
    <t>282</t>
  </si>
  <si>
    <t>292</t>
  </si>
  <si>
    <t>Comisiones y Gastos bancarios</t>
  </si>
  <si>
    <t>296</t>
  </si>
  <si>
    <t>Servicios técnicos y profesionales</t>
  </si>
  <si>
    <t>297</t>
  </si>
  <si>
    <t>299</t>
  </si>
  <si>
    <t xml:space="preserve">Otros Servicios no Personales </t>
  </si>
  <si>
    <t>3</t>
  </si>
  <si>
    <t>MATERIALES Y SUMINISTROS</t>
  </si>
  <si>
    <t>311</t>
  </si>
  <si>
    <t>313</t>
  </si>
  <si>
    <t>322</t>
  </si>
  <si>
    <t>Acabados textiles</t>
  </si>
  <si>
    <t>323</t>
  </si>
  <si>
    <t>Prenda de vestir</t>
  </si>
  <si>
    <t>331</t>
  </si>
  <si>
    <t>Papel de escritorio</t>
  </si>
  <si>
    <t>332</t>
  </si>
  <si>
    <t>Productos de Papel Y Carton</t>
  </si>
  <si>
    <t>333</t>
  </si>
  <si>
    <t>341</t>
  </si>
  <si>
    <t>Combustibles y lubricantes.</t>
  </si>
  <si>
    <t>342</t>
  </si>
  <si>
    <t>343</t>
  </si>
  <si>
    <t>365</t>
  </si>
  <si>
    <t>391</t>
  </si>
  <si>
    <t>Material de limpieza</t>
  </si>
  <si>
    <t>392</t>
  </si>
  <si>
    <t>Utiles de Escrfitorio, oficina y enseñanza</t>
  </si>
  <si>
    <t>395</t>
  </si>
  <si>
    <t>Utiles de Cocina y Comedor</t>
  </si>
  <si>
    <t>396</t>
  </si>
  <si>
    <t>397</t>
  </si>
  <si>
    <t>Materiales y Utiles Relacionados Con Informatica.</t>
  </si>
  <si>
    <t>399</t>
  </si>
  <si>
    <t>Utiles Diversos</t>
  </si>
  <si>
    <t>4</t>
  </si>
  <si>
    <t>TRANSFERENCIAS CORRIENTES</t>
  </si>
  <si>
    <t>421</t>
  </si>
  <si>
    <t>424</t>
  </si>
  <si>
    <t>426</t>
  </si>
  <si>
    <t>6</t>
  </si>
  <si>
    <t>ACTIVOS NO FINANCIEROS</t>
  </si>
  <si>
    <t>613</t>
  </si>
  <si>
    <t>617</t>
  </si>
  <si>
    <t>Equipos y Muebles de Oficina</t>
  </si>
  <si>
    <t>Pascual Prota H.</t>
  </si>
  <si>
    <t xml:space="preserve">Secretario de Estado </t>
  </si>
  <si>
    <t>Presidente</t>
  </si>
  <si>
    <t>132</t>
  </si>
  <si>
    <t>Compensación por gastos de alimentación</t>
  </si>
  <si>
    <t>Contribuciones al Seguro de Salud y Riesgo Laboral</t>
  </si>
  <si>
    <t>Contribuciones al Seguro de Riesgo Laboral</t>
  </si>
  <si>
    <t>221</t>
  </si>
  <si>
    <t>Energía eléctrica</t>
  </si>
  <si>
    <t>222</t>
  </si>
  <si>
    <t>Agua</t>
  </si>
  <si>
    <t>Alquiler equipo de transporte</t>
  </si>
  <si>
    <t>Alimentos y Refrigerios  p/ personas (Atenciones varias)</t>
  </si>
  <si>
    <t>614</t>
  </si>
  <si>
    <t>Equipos de Computos</t>
  </si>
  <si>
    <t>616</t>
  </si>
  <si>
    <t>Equipos de Comunicación y Señalamiento</t>
  </si>
  <si>
    <t>619</t>
  </si>
  <si>
    <t>___________________________</t>
  </si>
  <si>
    <t>AL 31 DICIEMBRE  DEL 2011</t>
  </si>
  <si>
    <t>BALANCE AL 31 DE DICIEMBRE DEL 2010</t>
  </si>
  <si>
    <t>ASIGNACION PRESUPUEST. RECIBIDA ENERO-DICIEMBRE DEL  2011</t>
  </si>
  <si>
    <t xml:space="preserve">OTROS INGRESOS </t>
  </si>
  <si>
    <t xml:space="preserve">TOTAL BALANCE </t>
  </si>
  <si>
    <t>DESEMBOLSOS REALIZADOS AÑO 2011</t>
  </si>
  <si>
    <t>Sueldo Personal Contratado y/o Igualado</t>
  </si>
  <si>
    <t>Compensación por horas extraordinarias</t>
  </si>
  <si>
    <t>Dietas por asistencia de sesiones</t>
  </si>
  <si>
    <t>Regalia Pascual</t>
  </si>
  <si>
    <t>184</t>
  </si>
  <si>
    <t>Vacaciones</t>
  </si>
  <si>
    <t>Servicio Telefonico De Larga Distancia</t>
  </si>
  <si>
    <t>214</t>
  </si>
  <si>
    <t>Telefax y correos</t>
  </si>
  <si>
    <t>223</t>
  </si>
  <si>
    <t>Lavanderia Limpieza e Higiene</t>
  </si>
  <si>
    <t>Publicidad y Propaganda (Difusión y Relaciones Públicas)</t>
  </si>
  <si>
    <t xml:space="preserve">Alquiler de Edificios y locales </t>
  </si>
  <si>
    <t>Otros Alquileres</t>
  </si>
  <si>
    <t>Seguros de vehículos</t>
  </si>
  <si>
    <t>Gastos Reparacion Edificio</t>
  </si>
  <si>
    <t>Reparacion vehiculos</t>
  </si>
  <si>
    <t>291</t>
  </si>
  <si>
    <t>Gastos Judiciales</t>
  </si>
  <si>
    <t>294</t>
  </si>
  <si>
    <t>Servicios Funerarios y Gastos Conexos</t>
  </si>
  <si>
    <t>Impuestos , Derechos y Tasas</t>
  </si>
  <si>
    <t>Productos agroforestales y Pecuarios</t>
  </si>
  <si>
    <t>Productos de Artes Graficas</t>
  </si>
  <si>
    <t>Productos Quimicos</t>
  </si>
  <si>
    <t>Productos Farmaceuticos y conexos</t>
  </si>
  <si>
    <t>Productos Metalicos</t>
  </si>
  <si>
    <t>Productos Electricos y Afines</t>
  </si>
  <si>
    <t>Ayudas y Donaciones a Personas</t>
  </si>
  <si>
    <t>422</t>
  </si>
  <si>
    <t>Premios Literarios ,Deportivos y Artisticos</t>
  </si>
  <si>
    <t>Becas y Viajes de Estudios  para empleados</t>
  </si>
  <si>
    <t xml:space="preserve">Aportes Instituciones Beneficas </t>
  </si>
  <si>
    <t>5</t>
  </si>
  <si>
    <t>TRANSFERENCIAS DE CAPITAL</t>
  </si>
  <si>
    <t>512</t>
  </si>
  <si>
    <t>Transf. De Capital e Instituciones Privadas Sin Fines de Lucro</t>
  </si>
  <si>
    <t>Equipo de Transporte Vehículos</t>
  </si>
  <si>
    <t>Equipos De Laboratorios</t>
  </si>
  <si>
    <t>Equipos de Boya</t>
  </si>
  <si>
    <t>Puertas  Multi-lock</t>
  </si>
  <si>
    <t>Letreros Acrilicos</t>
  </si>
  <si>
    <t>Halon de Bola de Vehiculo</t>
  </si>
  <si>
    <t>691</t>
  </si>
  <si>
    <t>Equipos de Seguridad</t>
  </si>
  <si>
    <t>TOTAL DESEMBOLSOS REALIZADOS AÑO 2011</t>
  </si>
  <si>
    <t>BALANCE DISPONIBLE PARA EJECUTAR PROYECTOS PENDIENTES AÑO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</si>
</sst>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0" fontId="23" fillId="0" borderId="12" xfId="0" applyNumberFormat="1" applyFont="1" applyBorder="1" applyAlignment="1">
      <alignment horizontal="center"/>
    </xf>
    <xf numFmtId="4" fontId="26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" fontId="27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Border="1" applyAlignment="1">
      <alignment horizontal="right"/>
    </xf>
    <xf numFmtId="10" fontId="19" fillId="0" borderId="0" xfId="0" applyNumberFormat="1" applyFont="1" applyAlignment="1">
      <alignment horizontal="center"/>
    </xf>
    <xf numFmtId="43" fontId="23" fillId="0" borderId="0" xfId="42" applyFont="1" applyAlignment="1">
      <alignment horizontal="right"/>
    </xf>
    <xf numFmtId="0" fontId="19" fillId="4" borderId="10" xfId="0" applyFont="1" applyFill="1" applyBorder="1" applyAlignment="1">
      <alignment horizontal="left"/>
    </xf>
    <xf numFmtId="49" fontId="19" fillId="4" borderId="11" xfId="0" applyNumberFormat="1" applyFont="1" applyFill="1" applyBorder="1" applyAlignment="1">
      <alignment horizontal="left"/>
    </xf>
    <xf numFmtId="0" fontId="19" fillId="4" borderId="11" xfId="0" applyFont="1" applyFill="1" applyBorder="1" applyAlignment="1">
      <alignment/>
    </xf>
    <xf numFmtId="4" fontId="19" fillId="4" borderId="11" xfId="0" applyNumberFormat="1" applyFont="1" applyFill="1" applyBorder="1" applyAlignment="1">
      <alignment/>
    </xf>
    <xf numFmtId="4" fontId="19" fillId="4" borderId="13" xfId="0" applyNumberFormat="1" applyFont="1" applyFill="1" applyBorder="1" applyAlignment="1">
      <alignment/>
    </xf>
    <xf numFmtId="4" fontId="24" fillId="4" borderId="12" xfId="0" applyNumberFormat="1" applyFont="1" applyFill="1" applyBorder="1" applyAlignment="1">
      <alignment/>
    </xf>
    <xf numFmtId="9" fontId="23" fillId="4" borderId="12" xfId="57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10" fontId="23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19" fillId="0" borderId="0" xfId="0" applyFont="1" applyFill="1" applyAlignment="1">
      <alignment/>
    </xf>
    <xf numFmtId="43" fontId="0" fillId="0" borderId="0" xfId="0" applyNumberFormat="1" applyAlignment="1">
      <alignment/>
    </xf>
    <xf numFmtId="49" fontId="23" fillId="4" borderId="10" xfId="0" applyNumberFormat="1" applyFont="1" applyFill="1" applyBorder="1" applyAlignment="1">
      <alignment horizontal="left"/>
    </xf>
    <xf numFmtId="49" fontId="23" fillId="4" borderId="11" xfId="0" applyNumberFormat="1" applyFont="1" applyFill="1" applyBorder="1" applyAlignment="1">
      <alignment horizontal="left"/>
    </xf>
    <xf numFmtId="4" fontId="28" fillId="4" borderId="12" xfId="0" applyNumberFormat="1" applyFont="1" applyFill="1" applyBorder="1" applyAlignment="1">
      <alignment/>
    </xf>
    <xf numFmtId="10" fontId="23" fillId="4" borderId="12" xfId="57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/>
    </xf>
    <xf numFmtId="0" fontId="23" fillId="4" borderId="11" xfId="0" applyFont="1" applyFill="1" applyBorder="1" applyAlignment="1">
      <alignment/>
    </xf>
    <xf numFmtId="4" fontId="28" fillId="4" borderId="13" xfId="0" applyNumberFormat="1" applyFont="1" applyFill="1" applyBorder="1" applyAlignment="1">
      <alignment/>
    </xf>
    <xf numFmtId="10" fontId="23" fillId="4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10" fontId="19" fillId="0" borderId="0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2752725</xdr:colOff>
      <xdr:row>0</xdr:row>
      <xdr:rowOff>0</xdr:rowOff>
    </xdr:from>
    <xdr:to>
      <xdr:col>2</xdr:col>
      <xdr:colOff>4095750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1343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04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1" width="11.8515625" style="0" customWidth="1"/>
    <col min="2" max="2" width="8.00390625" style="0" customWidth="1"/>
    <col min="3" max="3" width="62.140625" style="0" customWidth="1"/>
    <col min="4" max="4" width="18.8515625" style="0" customWidth="1"/>
    <col min="5" max="5" width="19.00390625" style="0" customWidth="1"/>
    <col min="6" max="6" width="20.8515625" style="0" customWidth="1"/>
    <col min="7" max="7" width="14.7109375" style="2" customWidth="1"/>
    <col min="8" max="8" width="11.421875" style="0" customWidth="1"/>
  </cols>
  <sheetData>
    <row r="1" ht="15"/>
    <row r="2" ht="15"/>
    <row r="3" ht="15"/>
    <row r="4" ht="15"/>
    <row r="5" ht="15"/>
    <row r="6" ht="15"/>
    <row r="7" spans="1:6" ht="15">
      <c r="A7" s="1" t="s">
        <v>0</v>
      </c>
      <c r="B7" s="1"/>
      <c r="C7" s="1"/>
      <c r="D7" s="1"/>
      <c r="E7" s="1"/>
      <c r="F7" s="1"/>
    </row>
    <row r="8" spans="1:6" ht="23.25">
      <c r="A8" s="3" t="s">
        <v>1</v>
      </c>
      <c r="B8" s="3"/>
      <c r="C8" s="3"/>
      <c r="D8" s="3"/>
      <c r="E8" s="3"/>
      <c r="F8" s="3"/>
    </row>
    <row r="9" spans="1:6" ht="15">
      <c r="A9" s="4" t="s">
        <v>2</v>
      </c>
      <c r="B9" s="4"/>
      <c r="C9" s="4"/>
      <c r="D9" s="4"/>
      <c r="E9" s="4"/>
      <c r="F9" s="4"/>
    </row>
    <row r="10" spans="1:6" ht="14.25" customHeight="1">
      <c r="A10" s="4" t="s">
        <v>112</v>
      </c>
      <c r="B10" s="4"/>
      <c r="C10" s="4"/>
      <c r="D10" s="4"/>
      <c r="E10" s="4"/>
      <c r="F10" s="4"/>
    </row>
    <row r="11" spans="1:6" ht="13.5" customHeight="1">
      <c r="A11" s="4" t="s">
        <v>3</v>
      </c>
      <c r="B11" s="4"/>
      <c r="C11" s="4"/>
      <c r="D11" s="4"/>
      <c r="E11" s="4"/>
      <c r="F11" s="4"/>
    </row>
    <row r="12" spans="1:6" ht="13.5" customHeight="1">
      <c r="A12" s="36" t="s">
        <v>113</v>
      </c>
      <c r="B12" s="2"/>
      <c r="C12" s="2"/>
      <c r="D12" s="2"/>
      <c r="E12" s="41">
        <f>2814.75</f>
        <v>2814.75</v>
      </c>
      <c r="F12" s="2"/>
    </row>
    <row r="13" spans="1:6" ht="11.25" customHeight="1">
      <c r="A13" s="5" t="s">
        <v>4</v>
      </c>
      <c r="B13" s="6"/>
      <c r="C13" s="2"/>
      <c r="D13" s="7"/>
      <c r="E13" s="8"/>
      <c r="F13" s="9"/>
    </row>
    <row r="14" spans="1:6" ht="15.75">
      <c r="A14" s="11"/>
      <c r="B14" s="5" t="s">
        <v>114</v>
      </c>
      <c r="C14" s="2"/>
      <c r="D14" s="12"/>
      <c r="E14" s="13">
        <f>7766943.63+2677673.37+895865.63+4805841.56+1038292.81+980912.65+2389087.35+1389087.35+980912.65+2370000+2370000+3370000+3370000+836189+1092180.35+5327013.65</f>
        <v>41660000</v>
      </c>
      <c r="F14" s="9"/>
    </row>
    <row r="15" spans="1:6" ht="15.75">
      <c r="A15" s="11"/>
      <c r="B15" s="5" t="s">
        <v>115</v>
      </c>
      <c r="C15" s="2"/>
      <c r="D15" s="12"/>
      <c r="E15" s="13">
        <v>110.41</v>
      </c>
      <c r="F15" s="9"/>
    </row>
    <row r="16" spans="1:6" ht="5.25" customHeight="1" thickBot="1">
      <c r="A16" s="11"/>
      <c r="B16" s="5"/>
      <c r="C16" s="2"/>
      <c r="D16" s="12"/>
      <c r="E16" s="10"/>
      <c r="F16" s="9"/>
    </row>
    <row r="17" spans="1:7" ht="18.75" thickBot="1">
      <c r="A17" s="42" t="s">
        <v>116</v>
      </c>
      <c r="B17" s="43"/>
      <c r="C17" s="44"/>
      <c r="D17" s="45"/>
      <c r="E17" s="46"/>
      <c r="F17" s="47">
        <f>E12+E14+E15</f>
        <v>41662925.16</v>
      </c>
      <c r="G17" s="48">
        <f>SUM(G95+G97)</f>
        <v>1</v>
      </c>
    </row>
    <row r="18" spans="1:6" ht="0.75" customHeight="1">
      <c r="A18" s="6"/>
      <c r="B18" s="6"/>
      <c r="C18" s="2"/>
      <c r="D18" s="7"/>
      <c r="E18" s="8"/>
      <c r="F18" s="9"/>
    </row>
    <row r="19" spans="1:6" ht="15">
      <c r="A19" s="5" t="s">
        <v>117</v>
      </c>
      <c r="B19" s="6"/>
      <c r="C19" s="2"/>
      <c r="D19" s="7"/>
      <c r="E19" s="8"/>
      <c r="F19" s="9"/>
    </row>
    <row r="20" spans="1:8" ht="16.5" thickBot="1">
      <c r="A20" s="6" t="s">
        <v>5</v>
      </c>
      <c r="B20" s="6" t="s">
        <v>6</v>
      </c>
      <c r="C20" s="2" t="s">
        <v>7</v>
      </c>
      <c r="D20" s="7"/>
      <c r="E20" s="8" t="s">
        <v>8</v>
      </c>
      <c r="F20" s="8"/>
      <c r="G20" s="14"/>
      <c r="H20" s="9"/>
    </row>
    <row r="21" spans="1:9" ht="25.5" customHeight="1" thickBot="1">
      <c r="A21" s="15" t="s">
        <v>9</v>
      </c>
      <c r="B21" s="16"/>
      <c r="C21" s="17" t="s">
        <v>10</v>
      </c>
      <c r="D21" s="18"/>
      <c r="E21" s="19">
        <f>SUM(D22:D33)</f>
        <v>13299479.389999999</v>
      </c>
      <c r="F21" s="20"/>
      <c r="G21" s="21">
        <f>E21/F17</f>
        <v>0.3192161697462531</v>
      </c>
      <c r="H21" s="22"/>
      <c r="I21" s="35"/>
    </row>
    <row r="22" spans="1:9" ht="15.75" customHeight="1">
      <c r="A22" s="23"/>
      <c r="B22" s="6" t="s">
        <v>11</v>
      </c>
      <c r="C22" s="24" t="s">
        <v>12</v>
      </c>
      <c r="D22" s="12">
        <v>8605323.29</v>
      </c>
      <c r="E22" s="25"/>
      <c r="F22" s="22"/>
      <c r="G22" s="26"/>
      <c r="H22" s="22"/>
      <c r="I22" s="35"/>
    </row>
    <row r="23" spans="1:9" ht="15.75" customHeight="1">
      <c r="A23" s="23"/>
      <c r="B23" s="6" t="s">
        <v>13</v>
      </c>
      <c r="C23" s="24" t="s">
        <v>118</v>
      </c>
      <c r="D23" s="12">
        <v>1150000</v>
      </c>
      <c r="E23" s="25"/>
      <c r="F23" s="22"/>
      <c r="G23" s="26"/>
      <c r="H23" s="22"/>
      <c r="I23" s="35"/>
    </row>
    <row r="24" spans="1:9" ht="15.75" customHeight="1">
      <c r="A24" s="23"/>
      <c r="B24" s="6" t="s">
        <v>96</v>
      </c>
      <c r="C24" s="24" t="s">
        <v>97</v>
      </c>
      <c r="D24" s="12">
        <v>197600</v>
      </c>
      <c r="E24" s="25"/>
      <c r="F24" s="22"/>
      <c r="G24" s="26"/>
      <c r="H24" s="22"/>
      <c r="I24" s="35"/>
    </row>
    <row r="25" spans="1:9" ht="15.75" customHeight="1">
      <c r="A25" s="23"/>
      <c r="B25" s="6" t="s">
        <v>14</v>
      </c>
      <c r="C25" s="24" t="s">
        <v>119</v>
      </c>
      <c r="D25" s="12">
        <v>60000</v>
      </c>
      <c r="E25" s="25"/>
      <c r="F25" s="22"/>
      <c r="G25" s="26"/>
      <c r="H25" s="22"/>
      <c r="I25" s="35"/>
    </row>
    <row r="26" spans="1:9" ht="15.75" customHeight="1">
      <c r="A26" s="23"/>
      <c r="B26" s="6" t="s">
        <v>15</v>
      </c>
      <c r="C26" s="24" t="s">
        <v>16</v>
      </c>
      <c r="D26" s="12">
        <v>778572</v>
      </c>
      <c r="E26" s="25"/>
      <c r="F26" s="22"/>
      <c r="G26" s="26"/>
      <c r="H26" s="22"/>
      <c r="I26" s="35"/>
    </row>
    <row r="27" spans="1:9" ht="15.75" customHeight="1">
      <c r="A27" s="23"/>
      <c r="B27" s="6" t="s">
        <v>17</v>
      </c>
      <c r="C27" s="24" t="s">
        <v>18</v>
      </c>
      <c r="D27" s="12">
        <v>487262.37</v>
      </c>
      <c r="E27" s="25"/>
      <c r="F27" s="22"/>
      <c r="G27" s="26"/>
      <c r="H27" s="22"/>
      <c r="I27" s="35"/>
    </row>
    <row r="28" spans="1:9" ht="15.75" customHeight="1">
      <c r="A28" s="23"/>
      <c r="B28" s="6" t="s">
        <v>19</v>
      </c>
      <c r="C28" s="24" t="s">
        <v>120</v>
      </c>
      <c r="D28" s="12">
        <v>200000</v>
      </c>
      <c r="E28" s="25"/>
      <c r="F28" s="22"/>
      <c r="G28" s="26"/>
      <c r="H28" s="22"/>
      <c r="I28" s="35"/>
    </row>
    <row r="29" spans="1:9" ht="15.75" customHeight="1">
      <c r="A29" s="23"/>
      <c r="B29" s="6" t="s">
        <v>20</v>
      </c>
      <c r="C29" s="24" t="s">
        <v>121</v>
      </c>
      <c r="D29" s="12">
        <v>857022.35</v>
      </c>
      <c r="E29" s="25"/>
      <c r="F29" s="22"/>
      <c r="G29" s="26"/>
      <c r="H29" s="22"/>
      <c r="I29" s="35"/>
    </row>
    <row r="30" spans="1:9" ht="15.75" customHeight="1">
      <c r="A30" s="23"/>
      <c r="B30" s="6" t="s">
        <v>122</v>
      </c>
      <c r="C30" s="24" t="s">
        <v>123</v>
      </c>
      <c r="D30" s="12">
        <v>34610.1</v>
      </c>
      <c r="E30" s="25"/>
      <c r="F30" s="22"/>
      <c r="G30" s="26"/>
      <c r="H30" s="22"/>
      <c r="I30" s="35"/>
    </row>
    <row r="31" spans="1:9" ht="15.75" customHeight="1">
      <c r="A31" s="23"/>
      <c r="B31" s="27" t="s">
        <v>21</v>
      </c>
      <c r="C31" s="28" t="s">
        <v>98</v>
      </c>
      <c r="D31" s="12">
        <v>394411.07000000007</v>
      </c>
      <c r="E31" s="25"/>
      <c r="F31" s="22"/>
      <c r="G31" s="26"/>
      <c r="H31" s="22"/>
      <c r="I31" s="35"/>
    </row>
    <row r="32" spans="1:9" ht="15.75" customHeight="1">
      <c r="A32" s="23"/>
      <c r="B32" s="27" t="s">
        <v>22</v>
      </c>
      <c r="C32" s="28" t="s">
        <v>23</v>
      </c>
      <c r="D32" s="12">
        <v>503378.71</v>
      </c>
      <c r="E32" s="25"/>
      <c r="F32" s="22"/>
      <c r="G32" s="26"/>
      <c r="H32" s="22"/>
      <c r="I32" s="35"/>
    </row>
    <row r="33" spans="1:9" ht="15.75" customHeight="1" thickBot="1">
      <c r="A33" s="23"/>
      <c r="B33" s="27" t="s">
        <v>24</v>
      </c>
      <c r="C33" s="28" t="s">
        <v>99</v>
      </c>
      <c r="D33" s="12">
        <v>31299.499999999996</v>
      </c>
      <c r="E33" s="25"/>
      <c r="F33" s="22"/>
      <c r="G33" s="26"/>
      <c r="H33" s="22"/>
      <c r="I33" s="35"/>
    </row>
    <row r="34" spans="1:9" ht="15.75" customHeight="1" thickBot="1">
      <c r="A34" s="15" t="s">
        <v>25</v>
      </c>
      <c r="B34" s="16"/>
      <c r="C34" s="17" t="s">
        <v>26</v>
      </c>
      <c r="D34" s="20"/>
      <c r="E34" s="19">
        <f>SUM(D35:D58)</f>
        <v>10509188.38</v>
      </c>
      <c r="F34" s="18"/>
      <c r="G34" s="21">
        <f>E34/F17</f>
        <v>0.25224317158819487</v>
      </c>
      <c r="H34" s="22"/>
      <c r="I34" s="35"/>
    </row>
    <row r="35" spans="1:9" ht="15.75" customHeight="1">
      <c r="A35" s="49"/>
      <c r="B35" s="27" t="s">
        <v>27</v>
      </c>
      <c r="C35" s="28" t="s">
        <v>124</v>
      </c>
      <c r="D35" s="12">
        <v>3696.8099999999995</v>
      </c>
      <c r="E35" s="30"/>
      <c r="F35" s="50"/>
      <c r="G35" s="51"/>
      <c r="H35" s="22"/>
      <c r="I35" s="35"/>
    </row>
    <row r="36" spans="1:9" ht="15.75" customHeight="1">
      <c r="A36" s="23"/>
      <c r="B36" s="6" t="s">
        <v>28</v>
      </c>
      <c r="C36" s="24" t="s">
        <v>29</v>
      </c>
      <c r="D36" s="12">
        <v>438296.1100000001</v>
      </c>
      <c r="E36" s="25"/>
      <c r="F36" s="22"/>
      <c r="G36" s="26"/>
      <c r="H36" s="22"/>
      <c r="I36" s="35"/>
    </row>
    <row r="37" spans="1:9" ht="15.75" customHeight="1">
      <c r="A37" s="23"/>
      <c r="B37" s="6" t="s">
        <v>125</v>
      </c>
      <c r="C37" s="24" t="s">
        <v>126</v>
      </c>
      <c r="D37" s="12">
        <v>68706.85</v>
      </c>
      <c r="E37" s="25"/>
      <c r="F37" s="22"/>
      <c r="G37" s="26"/>
      <c r="H37" s="22"/>
      <c r="I37" s="35"/>
    </row>
    <row r="38" spans="1:9" ht="15.75" customHeight="1">
      <c r="A38" s="23"/>
      <c r="B38" s="6" t="s">
        <v>100</v>
      </c>
      <c r="C38" s="24" t="s">
        <v>101</v>
      </c>
      <c r="D38" s="12">
        <v>149833.62999999998</v>
      </c>
      <c r="E38" s="25"/>
      <c r="F38" s="22"/>
      <c r="G38" s="26"/>
      <c r="H38" s="22"/>
      <c r="I38" s="35"/>
    </row>
    <row r="39" spans="1:9" ht="15.75" customHeight="1">
      <c r="A39" s="23"/>
      <c r="B39" s="6" t="s">
        <v>102</v>
      </c>
      <c r="C39" s="24" t="s">
        <v>103</v>
      </c>
      <c r="D39" s="12">
        <v>5085</v>
      </c>
      <c r="E39" s="25"/>
      <c r="F39" s="22"/>
      <c r="G39" s="26"/>
      <c r="H39" s="22"/>
      <c r="I39" s="35"/>
    </row>
    <row r="40" spans="1:9" ht="15.75" customHeight="1">
      <c r="A40" s="23"/>
      <c r="B40" s="6" t="s">
        <v>127</v>
      </c>
      <c r="C40" s="24" t="s">
        <v>128</v>
      </c>
      <c r="D40" s="12">
        <v>4701.2</v>
      </c>
      <c r="E40" s="25"/>
      <c r="F40" s="22"/>
      <c r="G40" s="26"/>
      <c r="H40" s="22"/>
      <c r="I40" s="35"/>
    </row>
    <row r="41" spans="1:9" ht="15.75" customHeight="1">
      <c r="A41" s="23"/>
      <c r="B41" s="6" t="s">
        <v>30</v>
      </c>
      <c r="C41" s="24" t="s">
        <v>129</v>
      </c>
      <c r="D41" s="12">
        <v>802108.8800000001</v>
      </c>
      <c r="E41" s="25"/>
      <c r="F41" s="22"/>
      <c r="G41" s="26"/>
      <c r="H41" s="22"/>
      <c r="I41" s="35"/>
    </row>
    <row r="42" spans="1:9" ht="15.75" customHeight="1">
      <c r="A42" s="23"/>
      <c r="B42" s="6" t="s">
        <v>31</v>
      </c>
      <c r="C42" s="24" t="s">
        <v>32</v>
      </c>
      <c r="D42" s="12">
        <v>447316.02</v>
      </c>
      <c r="E42" s="25"/>
      <c r="F42" s="22"/>
      <c r="G42" s="26"/>
      <c r="H42" s="22"/>
      <c r="I42" s="35"/>
    </row>
    <row r="43" spans="1:9" ht="15.75" customHeight="1">
      <c r="A43" s="23"/>
      <c r="B43" s="6" t="s">
        <v>33</v>
      </c>
      <c r="C43" s="24" t="s">
        <v>34</v>
      </c>
      <c r="D43" s="12">
        <v>158248.53999999998</v>
      </c>
      <c r="E43" s="25"/>
      <c r="F43" s="22"/>
      <c r="G43" s="26"/>
      <c r="H43" s="22"/>
      <c r="I43" s="35"/>
    </row>
    <row r="44" spans="1:9" ht="15.75" customHeight="1">
      <c r="A44" s="23"/>
      <c r="B44" s="6" t="s">
        <v>35</v>
      </c>
      <c r="C44" s="24" t="s">
        <v>36</v>
      </c>
      <c r="D44" s="12">
        <v>1982036.6</v>
      </c>
      <c r="E44" s="25"/>
      <c r="F44" s="22"/>
      <c r="G44" s="26"/>
      <c r="H44" s="22"/>
      <c r="I44" s="35"/>
    </row>
    <row r="45" spans="1:9" ht="15.75" customHeight="1">
      <c r="A45" s="23"/>
      <c r="B45" s="6" t="s">
        <v>37</v>
      </c>
      <c r="C45" s="24" t="s">
        <v>38</v>
      </c>
      <c r="D45" s="12">
        <v>942701.22</v>
      </c>
      <c r="E45" s="25"/>
      <c r="F45" s="22"/>
      <c r="G45" s="26"/>
      <c r="H45" s="22"/>
      <c r="I45" s="35"/>
    </row>
    <row r="46" spans="1:9" ht="15.75" customHeight="1">
      <c r="A46" s="23"/>
      <c r="B46" s="6" t="s">
        <v>39</v>
      </c>
      <c r="C46" s="24" t="s">
        <v>40</v>
      </c>
      <c r="D46" s="12">
        <v>2707</v>
      </c>
      <c r="E46" s="25"/>
      <c r="F46" s="22"/>
      <c r="G46" s="26"/>
      <c r="H46" s="22"/>
      <c r="I46" s="35"/>
    </row>
    <row r="47" spans="1:9" ht="15.75" customHeight="1">
      <c r="A47" s="23"/>
      <c r="B47" s="6" t="s">
        <v>41</v>
      </c>
      <c r="C47" s="24" t="s">
        <v>130</v>
      </c>
      <c r="D47" s="12">
        <v>2567229.080000001</v>
      </c>
      <c r="E47" s="25"/>
      <c r="F47" s="22"/>
      <c r="G47" s="26"/>
      <c r="H47" s="22"/>
      <c r="I47" s="35"/>
    </row>
    <row r="48" spans="1:9" ht="15.75" customHeight="1">
      <c r="A48" s="23"/>
      <c r="B48" s="6" t="s">
        <v>42</v>
      </c>
      <c r="C48" s="24" t="s">
        <v>104</v>
      </c>
      <c r="D48" s="12">
        <v>235804</v>
      </c>
      <c r="E48" s="25"/>
      <c r="F48" s="22"/>
      <c r="G48" s="26"/>
      <c r="H48" s="22"/>
      <c r="I48" s="35"/>
    </row>
    <row r="49" spans="1:9" ht="15.75" customHeight="1">
      <c r="A49" s="23"/>
      <c r="B49" s="6" t="s">
        <v>43</v>
      </c>
      <c r="C49" s="24" t="s">
        <v>131</v>
      </c>
      <c r="D49" s="12">
        <v>78447.20000000001</v>
      </c>
      <c r="E49" s="25"/>
      <c r="F49" s="22"/>
      <c r="G49" s="26"/>
      <c r="H49" s="22"/>
      <c r="I49" s="35"/>
    </row>
    <row r="50" spans="1:9" ht="15.75" customHeight="1">
      <c r="A50" s="23"/>
      <c r="B50" s="6" t="s">
        <v>44</v>
      </c>
      <c r="C50" s="24" t="s">
        <v>132</v>
      </c>
      <c r="D50" s="12">
        <v>274386.41000000003</v>
      </c>
      <c r="E50" s="25"/>
      <c r="F50" s="22"/>
      <c r="G50" s="26"/>
      <c r="H50" s="22"/>
      <c r="I50" s="35"/>
    </row>
    <row r="51" spans="1:9" ht="15.75" customHeight="1">
      <c r="A51" s="23"/>
      <c r="B51" s="6" t="s">
        <v>45</v>
      </c>
      <c r="C51" s="24" t="s">
        <v>133</v>
      </c>
      <c r="D51" s="12">
        <v>306095.24</v>
      </c>
      <c r="E51" s="25"/>
      <c r="F51" s="22"/>
      <c r="G51" s="26"/>
      <c r="H51" s="22"/>
      <c r="I51" s="35"/>
    </row>
    <row r="52" spans="1:9" ht="15.75" customHeight="1">
      <c r="A52" s="23"/>
      <c r="B52" s="6" t="s">
        <v>46</v>
      </c>
      <c r="C52" s="24" t="s">
        <v>134</v>
      </c>
      <c r="D52" s="12">
        <v>159089.7</v>
      </c>
      <c r="E52" s="25"/>
      <c r="F52" s="22"/>
      <c r="G52" s="26"/>
      <c r="H52" s="22"/>
      <c r="I52" s="35"/>
    </row>
    <row r="53" spans="1:9" ht="15.75" customHeight="1">
      <c r="A53" s="23"/>
      <c r="B53" s="6" t="s">
        <v>135</v>
      </c>
      <c r="C53" s="24" t="s">
        <v>136</v>
      </c>
      <c r="D53" s="12">
        <v>48720</v>
      </c>
      <c r="E53" s="25"/>
      <c r="F53" s="22"/>
      <c r="G53" s="26"/>
      <c r="H53" s="22"/>
      <c r="I53" s="35"/>
    </row>
    <row r="54" spans="1:9" ht="15.75" customHeight="1">
      <c r="A54" s="23"/>
      <c r="B54" s="6" t="s">
        <v>47</v>
      </c>
      <c r="C54" s="24" t="s">
        <v>48</v>
      </c>
      <c r="D54" s="29">
        <v>102577.93999999997</v>
      </c>
      <c r="E54" s="25"/>
      <c r="F54" s="22"/>
      <c r="G54" s="26"/>
      <c r="H54" s="22"/>
      <c r="I54" s="35"/>
    </row>
    <row r="55" spans="1:9" ht="15.75" customHeight="1">
      <c r="A55" s="23"/>
      <c r="B55" s="6" t="s">
        <v>137</v>
      </c>
      <c r="C55" s="24" t="s">
        <v>138</v>
      </c>
      <c r="D55" s="29">
        <v>0</v>
      </c>
      <c r="E55" s="25"/>
      <c r="F55" s="22"/>
      <c r="G55" s="26"/>
      <c r="H55" s="22"/>
      <c r="I55" s="35"/>
    </row>
    <row r="56" spans="1:9" ht="15.75" customHeight="1">
      <c r="A56" s="23"/>
      <c r="B56" s="6" t="s">
        <v>49</v>
      </c>
      <c r="C56" s="24" t="s">
        <v>50</v>
      </c>
      <c r="D56" s="29">
        <v>306716</v>
      </c>
      <c r="E56" s="25"/>
      <c r="F56" s="22"/>
      <c r="G56" s="26"/>
      <c r="H56" s="22"/>
      <c r="I56" s="35"/>
    </row>
    <row r="57" spans="1:9" ht="15.75" customHeight="1">
      <c r="A57" s="23"/>
      <c r="B57" s="6" t="s">
        <v>51</v>
      </c>
      <c r="C57" s="24" t="s">
        <v>139</v>
      </c>
      <c r="D57" s="29">
        <v>726055.8700000001</v>
      </c>
      <c r="E57" s="25"/>
      <c r="F57" s="22"/>
      <c r="G57" s="26"/>
      <c r="H57" s="22"/>
      <c r="I57" s="35"/>
    </row>
    <row r="58" spans="1:9" ht="15.75" customHeight="1" thickBot="1">
      <c r="A58" s="23"/>
      <c r="B58" s="6" t="s">
        <v>52</v>
      </c>
      <c r="C58" s="24" t="s">
        <v>53</v>
      </c>
      <c r="D58" s="29">
        <v>698629.0799999998</v>
      </c>
      <c r="E58" s="25"/>
      <c r="F58" s="22"/>
      <c r="G58" s="26"/>
      <c r="H58" s="22"/>
      <c r="I58" s="35"/>
    </row>
    <row r="59" spans="1:8" ht="15.75" customHeight="1" thickBot="1">
      <c r="A59" s="15" t="s">
        <v>54</v>
      </c>
      <c r="B59" s="16"/>
      <c r="C59" s="17" t="s">
        <v>55</v>
      </c>
      <c r="D59" s="20"/>
      <c r="E59" s="19">
        <f>SUM(D60:D76)</f>
        <v>1814507.4100000001</v>
      </c>
      <c r="F59" s="18"/>
      <c r="G59" s="21">
        <f>E59/F17</f>
        <v>0.043552088650320786</v>
      </c>
      <c r="H59" s="9"/>
    </row>
    <row r="60" spans="1:8" ht="15.75" customHeight="1">
      <c r="A60" s="6"/>
      <c r="B60" s="6" t="s">
        <v>56</v>
      </c>
      <c r="C60" s="24" t="s">
        <v>105</v>
      </c>
      <c r="D60" s="12">
        <v>294238.24</v>
      </c>
      <c r="E60" s="30"/>
      <c r="F60" s="9"/>
      <c r="G60" s="31"/>
      <c r="H60" s="9"/>
    </row>
    <row r="61" spans="1:8" ht="15.75" customHeight="1">
      <c r="A61" s="6"/>
      <c r="B61" s="6" t="s">
        <v>57</v>
      </c>
      <c r="C61" s="24" t="s">
        <v>140</v>
      </c>
      <c r="D61" s="12">
        <v>3000</v>
      </c>
      <c r="E61" s="30"/>
      <c r="F61" s="9"/>
      <c r="G61" s="31"/>
      <c r="H61" s="9"/>
    </row>
    <row r="62" spans="1:8" ht="15.75" customHeight="1">
      <c r="A62" s="6"/>
      <c r="B62" s="6" t="s">
        <v>58</v>
      </c>
      <c r="C62" s="24" t="s">
        <v>59</v>
      </c>
      <c r="D62" s="12">
        <v>40412.9</v>
      </c>
      <c r="E62" s="30"/>
      <c r="F62" s="9"/>
      <c r="G62" s="8"/>
      <c r="H62" s="9"/>
    </row>
    <row r="63" spans="1:8" ht="15.75" customHeight="1">
      <c r="A63" s="6"/>
      <c r="B63" s="6" t="s">
        <v>60</v>
      </c>
      <c r="C63" s="24" t="s">
        <v>61</v>
      </c>
      <c r="D63" s="12">
        <v>121249</v>
      </c>
      <c r="E63" s="30"/>
      <c r="F63" s="9"/>
      <c r="G63" s="8"/>
      <c r="H63" s="9"/>
    </row>
    <row r="64" spans="1:8" ht="15.75" customHeight="1">
      <c r="A64" s="6"/>
      <c r="B64" s="6" t="s">
        <v>62</v>
      </c>
      <c r="C64" s="32" t="s">
        <v>63</v>
      </c>
      <c r="D64" s="12">
        <v>49770.06</v>
      </c>
      <c r="E64" s="30"/>
      <c r="F64" s="9"/>
      <c r="G64" s="8"/>
      <c r="H64" s="9"/>
    </row>
    <row r="65" spans="1:8" ht="15.75" customHeight="1">
      <c r="A65" s="6"/>
      <c r="B65" s="6" t="s">
        <v>64</v>
      </c>
      <c r="C65" s="24" t="s">
        <v>65</v>
      </c>
      <c r="D65" s="12">
        <v>9478.9</v>
      </c>
      <c r="E65" s="30"/>
      <c r="F65" s="9"/>
      <c r="G65" s="8"/>
      <c r="H65" s="9"/>
    </row>
    <row r="66" spans="1:8" ht="15.75" customHeight="1">
      <c r="A66" s="6"/>
      <c r="B66" s="6" t="s">
        <v>66</v>
      </c>
      <c r="C66" s="24" t="s">
        <v>141</v>
      </c>
      <c r="D66" s="12">
        <v>16240</v>
      </c>
      <c r="E66" s="30"/>
      <c r="F66" s="9"/>
      <c r="G66" s="8"/>
      <c r="H66" s="9"/>
    </row>
    <row r="67" spans="1:8" ht="15.75" customHeight="1">
      <c r="A67" s="6"/>
      <c r="B67" s="6" t="s">
        <v>67</v>
      </c>
      <c r="C67" s="24" t="s">
        <v>68</v>
      </c>
      <c r="D67" s="12">
        <v>838010.5700000001</v>
      </c>
      <c r="E67" s="33"/>
      <c r="F67" s="9"/>
      <c r="G67" s="8"/>
      <c r="H67" s="9"/>
    </row>
    <row r="68" spans="1:8" ht="15.75" customHeight="1">
      <c r="A68" s="6"/>
      <c r="B68" s="6" t="s">
        <v>69</v>
      </c>
      <c r="C68" s="24" t="s">
        <v>142</v>
      </c>
      <c r="D68" s="12">
        <v>39264.37</v>
      </c>
      <c r="E68" s="33"/>
      <c r="F68" s="9"/>
      <c r="G68" s="8"/>
      <c r="H68" s="9"/>
    </row>
    <row r="69" spans="1:8" ht="15.75" customHeight="1">
      <c r="A69" s="6"/>
      <c r="B69" s="6" t="s">
        <v>70</v>
      </c>
      <c r="C69" s="24" t="s">
        <v>143</v>
      </c>
      <c r="D69" s="12">
        <v>2538.08</v>
      </c>
      <c r="E69" s="33"/>
      <c r="F69" s="9"/>
      <c r="G69" s="8"/>
      <c r="H69" s="9"/>
    </row>
    <row r="70" spans="1:8" ht="15.75" customHeight="1">
      <c r="A70" s="6"/>
      <c r="B70" s="6" t="s">
        <v>71</v>
      </c>
      <c r="C70" s="24" t="s">
        <v>144</v>
      </c>
      <c r="D70" s="12">
        <v>97729.16</v>
      </c>
      <c r="E70" s="33"/>
      <c r="F70" s="9"/>
      <c r="G70" s="8"/>
      <c r="H70" s="9"/>
    </row>
    <row r="71" spans="1:8" ht="15.75" customHeight="1">
      <c r="A71" s="6"/>
      <c r="B71" s="6" t="s">
        <v>72</v>
      </c>
      <c r="C71" s="24" t="s">
        <v>73</v>
      </c>
      <c r="D71" s="12">
        <v>7048.039999999999</v>
      </c>
      <c r="E71" s="33"/>
      <c r="F71" s="9"/>
      <c r="G71" s="8"/>
      <c r="H71" s="9"/>
    </row>
    <row r="72" spans="1:8" ht="15.75" customHeight="1">
      <c r="A72" s="6"/>
      <c r="B72" s="6" t="s">
        <v>74</v>
      </c>
      <c r="C72" s="24" t="s">
        <v>75</v>
      </c>
      <c r="D72" s="12">
        <v>48853.17</v>
      </c>
      <c r="E72" s="33"/>
      <c r="F72" s="9"/>
      <c r="G72" s="8"/>
      <c r="H72" s="9"/>
    </row>
    <row r="73" spans="1:8" ht="15.75" customHeight="1">
      <c r="A73" s="6"/>
      <c r="B73" s="6" t="s">
        <v>76</v>
      </c>
      <c r="C73" s="24" t="s">
        <v>77</v>
      </c>
      <c r="D73" s="12">
        <v>17703.75</v>
      </c>
      <c r="E73" s="33"/>
      <c r="F73" s="9"/>
      <c r="G73" s="8"/>
      <c r="H73" s="9"/>
    </row>
    <row r="74" spans="1:8" ht="15.75" customHeight="1">
      <c r="A74" s="6"/>
      <c r="B74" s="6" t="s">
        <v>78</v>
      </c>
      <c r="C74" s="24" t="s">
        <v>145</v>
      </c>
      <c r="D74" s="12">
        <v>121394.11000000002</v>
      </c>
      <c r="E74" s="33"/>
      <c r="F74" s="9"/>
      <c r="G74" s="8"/>
      <c r="H74" s="9"/>
    </row>
    <row r="75" spans="1:8" ht="15.75" customHeight="1">
      <c r="A75" s="6"/>
      <c r="B75" s="6" t="s">
        <v>79</v>
      </c>
      <c r="C75" s="24" t="s">
        <v>80</v>
      </c>
      <c r="D75" s="12">
        <v>24069.41</v>
      </c>
      <c r="E75" s="33"/>
      <c r="F75" s="9"/>
      <c r="G75" s="8"/>
      <c r="H75" s="9"/>
    </row>
    <row r="76" spans="1:8" ht="15.75" customHeight="1" thickBot="1">
      <c r="A76" s="6"/>
      <c r="B76" s="6" t="s">
        <v>81</v>
      </c>
      <c r="C76" s="24" t="s">
        <v>82</v>
      </c>
      <c r="D76" s="12">
        <v>83507.65</v>
      </c>
      <c r="E76" s="33"/>
      <c r="F76" s="9"/>
      <c r="G76" s="8"/>
      <c r="H76" s="9"/>
    </row>
    <row r="77" spans="1:8" ht="15.75" customHeight="1" thickBot="1">
      <c r="A77" s="15" t="s">
        <v>83</v>
      </c>
      <c r="B77" s="16"/>
      <c r="C77" s="17" t="s">
        <v>84</v>
      </c>
      <c r="D77" s="20"/>
      <c r="E77" s="19">
        <f>SUM(D78:D81)</f>
        <v>631947.95</v>
      </c>
      <c r="F77" s="18"/>
      <c r="G77" s="21">
        <f>E77/F17</f>
        <v>0.015168112838287326</v>
      </c>
      <c r="H77" s="9"/>
    </row>
    <row r="78" spans="1:8" ht="15.75" customHeight="1">
      <c r="A78" s="49"/>
      <c r="B78" s="27" t="s">
        <v>85</v>
      </c>
      <c r="C78" s="28" t="s">
        <v>146</v>
      </c>
      <c r="D78" s="29">
        <v>61054.11</v>
      </c>
      <c r="E78" s="30"/>
      <c r="F78" s="50"/>
      <c r="G78" s="51"/>
      <c r="H78" s="9"/>
    </row>
    <row r="79" spans="1:8" ht="15.75" customHeight="1">
      <c r="A79" s="49"/>
      <c r="B79" s="27" t="s">
        <v>147</v>
      </c>
      <c r="C79" s="28" t="s">
        <v>148</v>
      </c>
      <c r="D79" s="29">
        <v>3000</v>
      </c>
      <c r="E79" s="30"/>
      <c r="F79" s="50"/>
      <c r="G79" s="51"/>
      <c r="H79" s="9"/>
    </row>
    <row r="80" spans="1:8" ht="15.75" customHeight="1">
      <c r="A80" s="6"/>
      <c r="B80" s="6" t="s">
        <v>86</v>
      </c>
      <c r="C80" s="24" t="s">
        <v>149</v>
      </c>
      <c r="D80" s="12">
        <v>421893.83999999997</v>
      </c>
      <c r="E80" s="29"/>
      <c r="F80" s="9"/>
      <c r="G80" s="8"/>
      <c r="H80" s="9"/>
    </row>
    <row r="81" spans="1:8" ht="15.75" customHeight="1" thickBot="1">
      <c r="A81" s="6"/>
      <c r="B81" s="6" t="s">
        <v>87</v>
      </c>
      <c r="C81" s="24" t="s">
        <v>150</v>
      </c>
      <c r="D81" s="12">
        <v>146000</v>
      </c>
      <c r="E81" s="29"/>
      <c r="F81" s="9"/>
      <c r="G81" s="8"/>
      <c r="H81" s="9"/>
    </row>
    <row r="82" spans="1:8" ht="15.75" customHeight="1" thickBot="1">
      <c r="A82" s="15" t="s">
        <v>151</v>
      </c>
      <c r="B82" s="16"/>
      <c r="C82" s="17" t="s">
        <v>152</v>
      </c>
      <c r="D82" s="20"/>
      <c r="E82" s="19">
        <f>SUM(D83)</f>
        <v>0</v>
      </c>
      <c r="F82" s="18"/>
      <c r="G82" s="21">
        <f>E82/F17</f>
        <v>0</v>
      </c>
      <c r="H82" s="9"/>
    </row>
    <row r="83" spans="1:8" ht="15.75" customHeight="1" thickBot="1">
      <c r="A83" s="6"/>
      <c r="B83" s="6" t="s">
        <v>153</v>
      </c>
      <c r="C83" s="24" t="s">
        <v>154</v>
      </c>
      <c r="D83" s="12">
        <v>0</v>
      </c>
      <c r="E83" s="29"/>
      <c r="F83" s="9"/>
      <c r="G83" s="8"/>
      <c r="H83" s="9"/>
    </row>
    <row r="84" spans="1:8" ht="15.75" customHeight="1" thickBot="1">
      <c r="A84" s="15" t="s">
        <v>88</v>
      </c>
      <c r="B84" s="16"/>
      <c r="C84" s="17" t="s">
        <v>89</v>
      </c>
      <c r="D84" s="20"/>
      <c r="E84" s="19">
        <f>SUM(D85:D94)</f>
        <v>7016049.71</v>
      </c>
      <c r="F84" s="18"/>
      <c r="G84" s="21">
        <f>E84/F17</f>
        <v>0.1684003147416066</v>
      </c>
      <c r="H84" s="9"/>
    </row>
    <row r="85" spans="1:8" ht="15.75" customHeight="1">
      <c r="A85" s="6"/>
      <c r="B85" s="6" t="s">
        <v>90</v>
      </c>
      <c r="C85" s="24" t="s">
        <v>155</v>
      </c>
      <c r="D85" s="12">
        <v>5598607.43</v>
      </c>
      <c r="E85" s="29"/>
      <c r="F85" s="9"/>
      <c r="G85" s="8"/>
      <c r="H85" s="9"/>
    </row>
    <row r="86" spans="1:8" ht="15.75" customHeight="1">
      <c r="A86" s="6"/>
      <c r="B86" s="6" t="s">
        <v>106</v>
      </c>
      <c r="C86" s="24" t="s">
        <v>107</v>
      </c>
      <c r="D86" s="12">
        <v>460410.2</v>
      </c>
      <c r="E86" s="29"/>
      <c r="F86" s="9"/>
      <c r="G86" s="8"/>
      <c r="H86" s="9"/>
    </row>
    <row r="87" spans="1:9" ht="15.75" customHeight="1">
      <c r="A87" s="6"/>
      <c r="B87" s="6" t="s">
        <v>108</v>
      </c>
      <c r="C87" s="24" t="s">
        <v>109</v>
      </c>
      <c r="D87" s="12">
        <v>94678.81999999999</v>
      </c>
      <c r="E87" s="29"/>
      <c r="F87" s="9"/>
      <c r="G87" s="8"/>
      <c r="H87" s="9"/>
      <c r="I87" s="9"/>
    </row>
    <row r="88" spans="1:8" ht="15.75" customHeight="1">
      <c r="A88" s="6"/>
      <c r="B88" s="6" t="s">
        <v>91</v>
      </c>
      <c r="C88" s="24" t="s">
        <v>92</v>
      </c>
      <c r="D88" s="12">
        <v>246608.99000000002</v>
      </c>
      <c r="E88" s="29"/>
      <c r="F88" s="9"/>
      <c r="G88" s="8"/>
      <c r="H88" s="9"/>
    </row>
    <row r="89" spans="1:9" ht="15.75" customHeight="1">
      <c r="A89" s="6"/>
      <c r="B89" s="6" t="s">
        <v>110</v>
      </c>
      <c r="C89" s="24" t="s">
        <v>156</v>
      </c>
      <c r="D89" s="12">
        <v>405335.88999999996</v>
      </c>
      <c r="E89" s="29"/>
      <c r="F89" s="9"/>
      <c r="G89" s="8"/>
      <c r="H89" s="9"/>
      <c r="I89" s="52"/>
    </row>
    <row r="90" spans="1:9" ht="15.75" customHeight="1">
      <c r="A90" s="6"/>
      <c r="B90" s="6" t="s">
        <v>110</v>
      </c>
      <c r="C90" s="24" t="s">
        <v>157</v>
      </c>
      <c r="D90" s="12">
        <v>9633.570000000002</v>
      </c>
      <c r="E90" s="29"/>
      <c r="F90" s="9"/>
      <c r="G90" s="8"/>
      <c r="H90" s="9"/>
      <c r="I90" s="9"/>
    </row>
    <row r="91" spans="1:9" ht="15.75" customHeight="1">
      <c r="A91" s="6"/>
      <c r="B91" s="6" t="s">
        <v>110</v>
      </c>
      <c r="C91" s="53" t="s">
        <v>158</v>
      </c>
      <c r="D91" s="12">
        <v>156602.31000000003</v>
      </c>
      <c r="E91" s="29"/>
      <c r="F91" s="9"/>
      <c r="G91" s="8"/>
      <c r="H91" s="9"/>
      <c r="I91" s="9"/>
    </row>
    <row r="92" spans="1:9" ht="15.75" customHeight="1">
      <c r="A92" s="6"/>
      <c r="B92" s="6" t="s">
        <v>110</v>
      </c>
      <c r="C92" s="53" t="s">
        <v>159</v>
      </c>
      <c r="D92" s="12">
        <v>11484</v>
      </c>
      <c r="E92" s="29"/>
      <c r="F92" s="9"/>
      <c r="G92" s="8"/>
      <c r="H92" s="9"/>
      <c r="I92" s="9"/>
    </row>
    <row r="93" spans="1:9" ht="15.75" customHeight="1">
      <c r="A93" s="6"/>
      <c r="B93" s="6" t="s">
        <v>110</v>
      </c>
      <c r="C93" s="53" t="s">
        <v>160</v>
      </c>
      <c r="D93" s="12">
        <v>18080</v>
      </c>
      <c r="E93" s="29"/>
      <c r="F93" s="9"/>
      <c r="G93" s="8"/>
      <c r="H93" s="9"/>
      <c r="I93" s="9"/>
    </row>
    <row r="94" spans="1:10" ht="15.75" customHeight="1" thickBot="1">
      <c r="A94" s="6"/>
      <c r="B94" s="6" t="s">
        <v>161</v>
      </c>
      <c r="C94" s="28" t="s">
        <v>162</v>
      </c>
      <c r="D94" s="12">
        <v>14608.5</v>
      </c>
      <c r="E94" s="29"/>
      <c r="F94" s="9"/>
      <c r="G94" s="8"/>
      <c r="H94" s="9"/>
      <c r="I94" s="9"/>
      <c r="J94" s="54"/>
    </row>
    <row r="95" spans="1:10" ht="20.25" customHeight="1" thickBot="1">
      <c r="A95" s="55" t="s">
        <v>163</v>
      </c>
      <c r="B95" s="56"/>
      <c r="C95" s="56"/>
      <c r="D95" s="56"/>
      <c r="E95" s="46"/>
      <c r="F95" s="57">
        <f>SUM(E21+E34+E59+E77+E82+E84)</f>
        <v>33271172.84</v>
      </c>
      <c r="G95" s="58">
        <f>SUM(F95/F17)</f>
        <v>0.7985798575646628</v>
      </c>
      <c r="H95" s="9"/>
      <c r="I95" s="9"/>
      <c r="J95" s="54"/>
    </row>
    <row r="96" spans="1:10" ht="15.75" customHeight="1" thickBot="1">
      <c r="A96" s="6"/>
      <c r="B96" s="6"/>
      <c r="C96" s="28"/>
      <c r="D96" s="12"/>
      <c r="E96" s="29"/>
      <c r="F96" s="9"/>
      <c r="G96" s="8"/>
      <c r="H96" s="9"/>
      <c r="I96" s="9"/>
      <c r="J96" s="54"/>
    </row>
    <row r="97" spans="1:8" ht="18.75" customHeight="1" thickBot="1">
      <c r="A97" s="59" t="s">
        <v>164</v>
      </c>
      <c r="B97" s="60"/>
      <c r="C97" s="60"/>
      <c r="D97" s="45"/>
      <c r="E97" s="46"/>
      <c r="F97" s="61">
        <f>SUM(F17-E21-E34-E59-E77-E82-E84)</f>
        <v>8391752.319999993</v>
      </c>
      <c r="G97" s="62">
        <f>SUM(F97/F17)</f>
        <v>0.20142014243533718</v>
      </c>
      <c r="H97" s="9"/>
    </row>
    <row r="98" spans="1:10" ht="15.75" customHeight="1">
      <c r="A98" s="36"/>
      <c r="B98" s="37"/>
      <c r="C98" s="36"/>
      <c r="D98" s="38"/>
      <c r="E98" s="39"/>
      <c r="F98" s="9"/>
      <c r="G98" s="40"/>
      <c r="H98" s="9"/>
      <c r="J98" s="54"/>
    </row>
    <row r="99" spans="1:8" ht="19.5" customHeight="1">
      <c r="A99" s="63"/>
      <c r="B99" s="63"/>
      <c r="C99" s="63"/>
      <c r="D99" s="64"/>
      <c r="E99" s="64"/>
      <c r="F99" s="65"/>
      <c r="G99" s="66"/>
      <c r="H99" s="9"/>
    </row>
    <row r="100" spans="1:8" ht="19.5" customHeight="1">
      <c r="A100" s="67"/>
      <c r="B100" s="67"/>
      <c r="C100" s="67"/>
      <c r="D100" s="68"/>
      <c r="E100" s="68"/>
      <c r="F100" s="65"/>
      <c r="G100" s="69"/>
      <c r="H100" s="9"/>
    </row>
    <row r="101" spans="1:10" ht="15.75" customHeight="1">
      <c r="A101" s="34" t="s">
        <v>111</v>
      </c>
      <c r="B101" s="34"/>
      <c r="C101" s="34"/>
      <c r="D101" s="34"/>
      <c r="E101" s="34"/>
      <c r="F101" s="34"/>
      <c r="G101" s="34"/>
      <c r="H101" s="9"/>
      <c r="J101" s="9"/>
    </row>
    <row r="102" spans="1:8" ht="15.75" customHeight="1">
      <c r="A102" s="34" t="s">
        <v>93</v>
      </c>
      <c r="B102" s="34"/>
      <c r="C102" s="34"/>
      <c r="D102" s="34"/>
      <c r="E102" s="34"/>
      <c r="F102" s="34"/>
      <c r="G102" s="34"/>
      <c r="H102" s="9"/>
    </row>
    <row r="103" spans="1:8" ht="15.75" customHeight="1">
      <c r="A103" s="4" t="s">
        <v>94</v>
      </c>
      <c r="B103" s="4"/>
      <c r="C103" s="4"/>
      <c r="D103" s="4"/>
      <c r="E103" s="4"/>
      <c r="F103" s="4"/>
      <c r="G103" s="4"/>
      <c r="H103" s="9"/>
    </row>
    <row r="104" spans="1:8" ht="15.75" customHeight="1">
      <c r="A104" s="4" t="s">
        <v>95</v>
      </c>
      <c r="B104" s="4"/>
      <c r="C104" s="4"/>
      <c r="D104" s="4"/>
      <c r="E104" s="4"/>
      <c r="F104" s="4"/>
      <c r="G104" s="4"/>
      <c r="H104" s="9"/>
    </row>
  </sheetData>
  <sheetProtection/>
  <mergeCells count="12">
    <mergeCell ref="A102:G102"/>
    <mergeCell ref="A103:G103"/>
    <mergeCell ref="A104:G104"/>
    <mergeCell ref="A95:D95"/>
    <mergeCell ref="A99:C99"/>
    <mergeCell ref="A100:C100"/>
    <mergeCell ref="A7:F7"/>
    <mergeCell ref="A8:F8"/>
    <mergeCell ref="A9:F9"/>
    <mergeCell ref="A10:F10"/>
    <mergeCell ref="A11:F11"/>
    <mergeCell ref="A101:G10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Autoridad Nacional de Asuntos Maritimos</cp:lastModifiedBy>
  <dcterms:created xsi:type="dcterms:W3CDTF">2018-02-13T15:37:36Z</dcterms:created>
  <dcterms:modified xsi:type="dcterms:W3CDTF">2018-02-13T15:58:19Z</dcterms:modified>
  <cp:category/>
  <cp:version/>
  <cp:contentType/>
  <cp:contentStatus/>
</cp:coreProperties>
</file>